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zhenhuang/Desktop/Figures 5-12-21/Figures 11-18-24 /Figure 4 source data/"/>
    </mc:Choice>
  </mc:AlternateContent>
  <xr:revisionPtr revIDLastSave="0" documentId="13_ncr:1_{75A1C51F-FF57-AC46-9BCB-3602C8FB7A0A}" xr6:coauthVersionLast="47" xr6:coauthVersionMax="47" xr10:uidLastSave="{00000000-0000-0000-0000-000000000000}"/>
  <bookViews>
    <workbookView xWindow="14080" yWindow="2040" windowWidth="35500" windowHeight="21780" xr2:uid="{00000000-000D-0000-FFFF-FFFF00000000}"/>
  </bookViews>
  <sheets>
    <sheet name="Plate 1 - Sheet1" sheetId="1" r:id="rId1"/>
  </sheets>
  <definedNames>
    <definedName name="MethodPointer">15962280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9" i="1" l="1"/>
  <c r="L59" i="1"/>
  <c r="J55" i="1"/>
  <c r="J84" i="1" s="1"/>
  <c r="J54" i="1"/>
  <c r="J83" i="1" s="1"/>
  <c r="J53" i="1"/>
  <c r="J82" i="1" s="1"/>
  <c r="J56" i="1" l="1"/>
  <c r="J85" i="1" s="1"/>
  <c r="M61" i="1" l="1"/>
  <c r="E59" i="1" l="1"/>
  <c r="M59" i="1" l="1"/>
  <c r="M55" i="1" l="1"/>
  <c r="M84" i="1" s="1"/>
  <c r="L55" i="1"/>
  <c r="K84" i="1" s="1"/>
  <c r="M54" i="1"/>
  <c r="M83" i="1" s="1"/>
  <c r="L54" i="1"/>
  <c r="K83" i="1" s="1"/>
  <c r="K54" i="1"/>
  <c r="L83" i="1" s="1"/>
  <c r="K53" i="1"/>
  <c r="L82" i="1" s="1"/>
  <c r="M53" i="1"/>
  <c r="L53" i="1"/>
  <c r="K82" i="1" s="1"/>
  <c r="K55" i="1"/>
  <c r="L84" i="1" s="1"/>
  <c r="C59" i="1"/>
  <c r="D59" i="1"/>
  <c r="C55" i="1"/>
  <c r="C84" i="1" s="1"/>
  <c r="D55" i="1"/>
  <c r="D84" i="1" s="1"/>
  <c r="E55" i="1"/>
  <c r="E84" i="1" s="1"/>
  <c r="B55" i="1"/>
  <c r="B84" i="1" s="1"/>
  <c r="C54" i="1"/>
  <c r="C83" i="1" s="1"/>
  <c r="D54" i="1"/>
  <c r="D83" i="1" s="1"/>
  <c r="E54" i="1"/>
  <c r="E83" i="1" s="1"/>
  <c r="B54" i="1"/>
  <c r="B53" i="1"/>
  <c r="B82" i="1" s="1"/>
  <c r="D53" i="1"/>
  <c r="D82" i="1" s="1"/>
  <c r="E53" i="1"/>
  <c r="E82" i="1" s="1"/>
  <c r="C53" i="1"/>
  <c r="C82" i="1" s="1"/>
  <c r="M82" i="1" l="1"/>
  <c r="M63" i="1"/>
  <c r="E56" i="1"/>
  <c r="E85" i="1" s="1"/>
  <c r="D56" i="1"/>
  <c r="D85" i="1" s="1"/>
  <c r="C56" i="1"/>
  <c r="C85" i="1" s="1"/>
  <c r="K56" i="1"/>
  <c r="L85" i="1" s="1"/>
  <c r="L56" i="1"/>
  <c r="K85" i="1" s="1"/>
  <c r="B56" i="1"/>
  <c r="B85" i="1" s="1"/>
  <c r="B83" i="1"/>
  <c r="M56" i="1"/>
  <c r="M85" i="1" s="1"/>
</calcChain>
</file>

<file path=xl/sharedStrings.xml><?xml version="1.0" encoding="utf-8"?>
<sst xmlns="http://schemas.openxmlformats.org/spreadsheetml/2006/main" count="57" uniqueCount="43">
  <si>
    <t>Software Version</t>
  </si>
  <si>
    <t>2.09.1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</si>
  <si>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</si>
  <si>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</si>
  <si>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</si>
  <si>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</si>
  <si>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</si>
  <si>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</si>
  <si>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</si>
  <si>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Synergy HTX</t>
  </si>
  <si>
    <t>Reader Serial Number:</t>
  </si>
  <si>
    <t>Unknown</t>
  </si>
  <si>
    <t>Reading Type</t>
  </si>
  <si>
    <t>Reader</t>
  </si>
  <si>
    <t>Procedure Details</t>
  </si>
  <si>
    <t>Plate Type</t>
  </si>
  <si>
    <t>96 WELL PLATE</t>
  </si>
  <si>
    <t>Eject plate on completion</t>
  </si>
  <si>
    <t>Read</t>
  </si>
  <si>
    <t>Absorbance Endpoint</t>
  </si>
  <si>
    <t>Random</t>
  </si>
  <si>
    <t>Wavelengths:  450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</si>
  <si>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</si>
  <si>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</si>
  <si>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</si>
  <si>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</si>
  <si>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</si>
  <si>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</si>
  <si>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</si>
  <si>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</si>
  <si>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</si>
  <si>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</si>
  <si>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</si>
  <si>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LPS</t>
  </si>
  <si>
    <t>AB40</t>
  </si>
  <si>
    <t>LPS+Ab40</t>
  </si>
  <si>
    <t>Ab40</t>
  </si>
  <si>
    <t>pIC+Ab40</t>
  </si>
  <si>
    <t>pIC+DMSO</t>
  </si>
  <si>
    <t>all wt</t>
  </si>
  <si>
    <t>DMSO</t>
  </si>
  <si>
    <t>LPS+DMSO</t>
  </si>
  <si>
    <t>12-3-19 DMSO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</si>
</sst>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MCP-1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Sheet1'!$B$56:$E$56</c:f>
                <c:numCache>
                  <c:formatCode>General</c:formatCode>
                  <c:ptCount val="4"/>
                  <c:pt idx="0">
                    <c:v>6.1970927323490438E-2</c:v>
                  </c:pt>
                  <c:pt idx="1">
                    <c:v>0.1436075090887195</c:v>
                  </c:pt>
                  <c:pt idx="2">
                    <c:v>0.1071594139588305</c:v>
                  </c:pt>
                  <c:pt idx="3">
                    <c:v>9.8906830457310302E-2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'Plate 1 - Sheet1'!$B$52:$E$52</c:f>
              <c:strCache>
                <c:ptCount val="4"/>
                <c:pt idx="0">
                  <c:v>0</c:v>
                </c:pt>
                <c:pt idx="1">
                  <c:v>LPS</c:v>
                </c:pt>
                <c:pt idx="2">
                  <c:v>AB40</c:v>
                </c:pt>
                <c:pt idx="3">
                  <c:v>LPS+Ab40</c:v>
                </c:pt>
              </c:strCache>
            </c:strRef>
          </c:cat>
          <c:val>
            <c:numRef>
              <c:f>'Plate 1 - Sheet1'!$B$53:$E$53</c:f>
              <c:numCache>
                <c:formatCode>General</c:formatCode>
                <c:ptCount val="4"/>
                <c:pt idx="0">
                  <c:v>0.23875000000000002</c:v>
                </c:pt>
                <c:pt idx="1">
                  <c:v>0.68550000000000011</c:v>
                </c:pt>
                <c:pt idx="2">
                  <c:v>0.39680000000000004</c:v>
                </c:pt>
                <c:pt idx="3">
                  <c:v>0.40216666666666662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C-4940-A46A-FBCCA9C603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4326240"/>
        <c:axId val="934677520"/>
      </c:barChart>
      <c:catAx>
        <c:axId val="94432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677520"/>
        <c:crosses val="autoZero"/>
        <c:auto val="1"/>
        <c:lblAlgn val="ctr"/>
        <c:lblOffset val="100"/>
        <c:noMultiLvlLbl val="0"/>
      </c:catAx>
      <c:valAx>
        <c:axId val="93467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4326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MCP-1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Sheet1'!$L$56:$M$56</c:f>
                <c:numCache>
                  <c:formatCode>General</c:formatCode>
                  <c:ptCount val="2"/>
                  <c:pt idx="0">
                    <c:v>3.6032864817257843E-2</c:v>
                  </c:pt>
                  <c:pt idx="1">
                    <c:v>1.0706028564273834E-2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'Plate 1 - Sheet1'!$L$52:$M$52</c:f>
              <c:strCache>
                <c:ptCount val="2"/>
                <c:pt idx="0">
                  <c:v>pIC+DMSO</c:v>
                </c:pt>
                <c:pt idx="1">
                  <c:v>pIC+Ab40</c:v>
                </c:pt>
              </c:strCache>
            </c:strRef>
          </c:cat>
          <c:val>
            <c:numRef>
              <c:f>'Plate 1 - Sheet1'!$L$53:$M$53</c:f>
              <c:numCache>
                <c:formatCode>General</c:formatCode>
                <c:ptCount val="2"/>
                <c:pt idx="0">
                  <c:v>0.22228571428571425</c:v>
                </c:pt>
                <c:pt idx="1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BE-1141-8A80-CF77C7C22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84709280"/>
        <c:axId val="2067027184"/>
      </c:barChart>
      <c:catAx>
        <c:axId val="1984709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7027184"/>
        <c:crosses val="autoZero"/>
        <c:auto val="1"/>
        <c:lblAlgn val="ctr"/>
        <c:lblOffset val="100"/>
        <c:noMultiLvlLbl val="0"/>
      </c:catAx>
      <c:valAx>
        <c:axId val="2067027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4709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MCP1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Sheet1'!$B$85:$E$85</c:f>
                <c:numCache>
                  <c:formatCode>General</c:formatCode>
                  <c:ptCount val="4"/>
                  <c:pt idx="0">
                    <c:v>433.79649126443303</c:v>
                  </c:pt>
                  <c:pt idx="1">
                    <c:v>1005.2525636210364</c:v>
                  </c:pt>
                  <c:pt idx="2">
                    <c:v>750.11589771181355</c:v>
                  </c:pt>
                  <c:pt idx="3">
                    <c:v>692.34781320117213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'Plate 1 - Sheet1'!$B$81:$E$81</c:f>
              <c:strCache>
                <c:ptCount val="4"/>
                <c:pt idx="0">
                  <c:v>DMSO</c:v>
                </c:pt>
                <c:pt idx="1">
                  <c:v>LPS+DMSO</c:v>
                </c:pt>
                <c:pt idx="2">
                  <c:v>Ab40</c:v>
                </c:pt>
                <c:pt idx="3">
                  <c:v>LPS+Ab40</c:v>
                </c:pt>
              </c:strCache>
            </c:strRef>
          </c:cat>
          <c:val>
            <c:numRef>
              <c:f>'Plate 1 - Sheet1'!$B$82:$E$82</c:f>
              <c:numCache>
                <c:formatCode>General</c:formatCode>
                <c:ptCount val="4"/>
                <c:pt idx="0">
                  <c:v>1671.2500000000002</c:v>
                </c:pt>
                <c:pt idx="1">
                  <c:v>4798.5000000000009</c:v>
                </c:pt>
                <c:pt idx="2">
                  <c:v>2777.6000000000004</c:v>
                </c:pt>
                <c:pt idx="3">
                  <c:v>2815.1666666666665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89-AA4E-9009-D48C0DF076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24183775"/>
        <c:axId val="1848693855"/>
      </c:barChart>
      <c:catAx>
        <c:axId val="1824183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8693855"/>
        <c:crosses val="autoZero"/>
        <c:auto val="1"/>
        <c:lblAlgn val="ctr"/>
        <c:lblOffset val="100"/>
        <c:noMultiLvlLbl val="0"/>
      </c:catAx>
      <c:valAx>
        <c:axId val="1848693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418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MCP1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Sheet1'!$J$85:$M$85</c:f>
                <c:numCache>
                  <c:formatCode>General</c:formatCode>
                  <c:ptCount val="4"/>
                  <c:pt idx="0">
                    <c:v>63.34742167865484</c:v>
                  </c:pt>
                  <c:pt idx="1">
                    <c:v>252.2300537208049</c:v>
                  </c:pt>
                  <c:pt idx="2">
                    <c:v>24.711670657134185</c:v>
                  </c:pt>
                  <c:pt idx="3">
                    <c:v>74.942199949916841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'Plate 1 - Sheet1'!$J$81:$M$81</c:f>
              <c:strCache>
                <c:ptCount val="4"/>
                <c:pt idx="0">
                  <c:v>DMSO</c:v>
                </c:pt>
                <c:pt idx="1">
                  <c:v>pIC+DMSO</c:v>
                </c:pt>
                <c:pt idx="2">
                  <c:v>Ab40</c:v>
                </c:pt>
                <c:pt idx="3">
                  <c:v>pIC+Ab40</c:v>
                </c:pt>
              </c:strCache>
            </c:strRef>
          </c:cat>
          <c:val>
            <c:numRef>
              <c:f>'Plate 1 - Sheet1'!$J$82:$M$82</c:f>
              <c:numCache>
                <c:formatCode>General</c:formatCode>
                <c:ptCount val="4"/>
                <c:pt idx="0">
                  <c:v>568.75</c:v>
                </c:pt>
                <c:pt idx="1">
                  <c:v>1555.9999999999998</c:v>
                </c:pt>
                <c:pt idx="2">
                  <c:v>751.00000000000011</c:v>
                </c:pt>
                <c:pt idx="3">
                  <c:v>980.00000000000011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BB-9743-981C-E40FDF7E8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3761071"/>
        <c:axId val="1789739407"/>
      </c:barChart>
      <c:catAx>
        <c:axId val="18337610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9739407"/>
        <c:crosses val="autoZero"/>
        <c:auto val="1"/>
        <c:lblAlgn val="ctr"/>
        <c:lblOffset val="100"/>
        <c:noMultiLvlLbl val="0"/>
      </c:catAx>
      <c:valAx>
        <c:axId val="1789739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37610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1244600</xdr:colOff>
      <xdr:row>60</xdr:row>
      <xdr:rowOff>25400</xdr:rowOff>
    </xdr:from>
    <xdr:to>
      <xdr:col>6</xdr:col>
      <xdr:colOff>584200</xdr:colOff>
      <xdr:row>76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A1D770-366E-954A-9E82-516F9D795E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571500</xdr:colOff>
      <xdr:row>33</xdr:row>
      <xdr:rowOff>12700</xdr:rowOff>
    </xdr:from>
    <xdr:to>
      <xdr:col>24</xdr:col>
      <xdr:colOff>431800</xdr:colOff>
      <xdr:row>49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57A0A17-9316-2645-A3AA-CD3F39A756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730250</xdr:colOff>
      <xdr:row>87</xdr:row>
      <xdr:rowOff>127000</xdr:rowOff>
    </xdr:from>
    <xdr:to>
      <xdr:col>5</xdr:col>
      <xdr:colOff>622300</xdr:colOff>
      <xdr:row>104</xdr:row>
      <xdr:rowOff>63500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E470F57-7BA0-7944-AC21-29168BE811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628650</xdr:colOff>
      <xdr:row>87</xdr:row>
      <xdr:rowOff>139700</xdr:rowOff>
    </xdr:from>
    <xdr:to>
      <xdr:col>17</xdr:col>
      <xdr:colOff>488950</xdr:colOff>
      <xdr:row>104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C81923E-3751-7440-AFAA-A1B4FC6407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85"/>
  <sheetViews>
    <sheetView tabSelected="1" topLeftCell="A48" workbookViewId="0">
      <selection activeCell="V91" sqref="V91"/>
    </sheetView>
  </sheetViews>
  <sheetFormatPr baseColWidth="10" defaultColWidth="8.83203125" defaultRowHeight="13" x14ac:dyDescent="0.15"/>
  <cols>
    <col min="1" max="1" width="20.6640625" customWidth="1"/>
    <col min="2" max="2" width="12.6640625" customWidth="1"/>
  </cols>
  <sheetData>
    <row r="2" spans="1:2" x14ac:dyDescent="0.15">
      <c r="A2" t="s">
        <v>0</v>
      </c>
      <c r="B2" t="s">
        <v>1</v>
      </c>
    </row>
    <row r="4" spans="1:2" x14ac:dyDescent="0.15">
      <c r="A4" t="s">
        <v>2</v>
      </c>
    </row>
    <row r="5" spans="1:2" x14ac:dyDescent="0.15">
      <c r="A5" t="s">
        <v>3</v>
      </c>
    </row>
    <row r="6" spans="1:2" x14ac:dyDescent="0.15">
      <c r="A6" t="s">
        <v>4</v>
      </c>
      <c r="B6" t="s">
        <v>5</v>
      </c>
    </row>
    <row r="7" spans="1:2" x14ac:dyDescent="0.15">
      <c r="A7" t="s">
        <v>6</v>
      </c>
      <c r="B7" s="1">
        <v>43713</v>
      </c>
    </row>
    <row r="8" spans="1:2" x14ac:dyDescent="0.15">
      <c r="A8" t="s">
        <v>7</v>
      </c>
      <c r="B8" s="2">
        <v>0.6050578703703704</v>
      </c>
    </row>
    <row r="9" spans="1:2" x14ac:dyDescent="0.15">
      <c r="A9" t="s">
        <v>8</v>
      </c>
      <c r="B9" t="s">
        <v>9</v>
      </c>
    </row>
    <row r="10" spans="1:2" x14ac:dyDescent="0.15">
      <c r="A10" t="s">
        <v>10</v>
      </c>
      <c r="B10" t="s">
        <v>11</v>
      </c>
    </row>
    <row r="11" spans="1:2" x14ac:dyDescent="0.15">
      <c r="A11" t="s">
        <v>12</v>
      </c>
      <c r="B11" t="s">
        <v>13</v>
      </c>
    </row>
    <row r="13" spans="1:2" ht="14" x14ac:dyDescent="0.15">
      <c r="A13" s="3" t="s">
        <v>14</v>
      </c>
      <c r="B13" s="4"/>
    </row>
    <row r="14" spans="1:2" x14ac:dyDescent="0.15">
      <c r="A14" t="s">
        <v>15</v>
      </c>
      <c r="B14" t="s">
        <v>16</v>
      </c>
    </row>
    <row r="15" spans="1:2" x14ac:dyDescent="0.15">
      <c r="A15" t="s">
        <v>17</v>
      </c>
    </row>
    <row r="16" spans="1:2" x14ac:dyDescent="0.15">
      <c r="A16" t="s">
        <v>18</v>
      </c>
      <c r="B16" t="s">
        <v>19</v>
      </c>
    </row>
    <row r="17" spans="1:17" x14ac:dyDescent="0.15">
      <c r="B17" t="s">
        <v>20</v>
      </c>
    </row>
    <row r="18" spans="1:17" x14ac:dyDescent="0.15">
      <c r="B18" t="s">
        <v>21</v>
      </c>
    </row>
    <row r="19" spans="1:17" x14ac:dyDescent="0.15">
      <c r="B19" t="s">
        <v>22</v>
      </c>
    </row>
    <row r="21" spans="1:17" ht="14" x14ac:dyDescent="0.15">
      <c r="A21" s="3" t="s">
        <v>23</v>
      </c>
      <c r="B21" s="4"/>
    </row>
    <row r="22" spans="1:17" x14ac:dyDescent="0.15">
      <c r="A22" t="s">
        <v>24</v>
      </c>
      <c r="B22">
        <v>22.9</v>
      </c>
    </row>
    <row r="24" spans="1:17" x14ac:dyDescent="0.15">
      <c r="B24" s="5"/>
      <c r="C24" s="6">
        <v>1</v>
      </c>
      <c r="D24" s="6">
        <v>2</v>
      </c>
      <c r="E24" s="6">
        <v>3</v>
      </c>
      <c r="F24" s="6">
        <v>4</v>
      </c>
      <c r="G24" s="6">
        <v>5</v>
      </c>
      <c r="H24" s="6">
        <v>6</v>
      </c>
      <c r="I24" s="6">
        <v>7</v>
      </c>
      <c r="J24" s="6">
        <v>8</v>
      </c>
      <c r="K24" s="6">
        <v>9</v>
      </c>
      <c r="L24" s="6">
        <v>10</v>
      </c>
      <c r="M24" s="6">
        <v>11</v>
      </c>
      <c r="N24" s="6">
        <v>12</v>
      </c>
      <c r="Q24" s="21" t="s">
        <v>39</v>
      </c>
    </row>
    <row r="25" spans="1:17" ht="14" x14ac:dyDescent="0.15">
      <c r="B25" s="6" t="s">
        <v>25</v>
      </c>
      <c r="C25" s="7">
        <v>0.44900000000000001</v>
      </c>
      <c r="D25" s="8">
        <v>0.23</v>
      </c>
      <c r="E25" s="8">
        <v>0.19900000000000001</v>
      </c>
      <c r="F25" s="9">
        <v>0.43099999999999999</v>
      </c>
      <c r="G25" s="10">
        <v>0.13700000000000001</v>
      </c>
      <c r="H25" s="10">
        <v>0.13900000000000001</v>
      </c>
      <c r="I25" s="9">
        <v>0.42199999999999999</v>
      </c>
      <c r="J25" s="11">
        <v>0.318</v>
      </c>
      <c r="K25" s="11">
        <v>0.33800000000000002</v>
      </c>
      <c r="L25" s="12">
        <v>0.90600000000000003</v>
      </c>
      <c r="M25" s="13">
        <v>0.63500000000000001</v>
      </c>
      <c r="N25" s="11">
        <v>0.34100000000000003</v>
      </c>
      <c r="O25" s="14">
        <v>450</v>
      </c>
    </row>
    <row r="26" spans="1:17" ht="14" x14ac:dyDescent="0.15">
      <c r="B26" s="6" t="s">
        <v>26</v>
      </c>
      <c r="C26" s="15">
        <v>1.2969999999999999</v>
      </c>
      <c r="D26" s="13">
        <v>0.66400000000000003</v>
      </c>
      <c r="E26" s="16">
        <v>0.70299999999999996</v>
      </c>
      <c r="F26" s="17">
        <v>0.60799999999999998</v>
      </c>
      <c r="G26" s="18">
        <v>0.86199999999999999</v>
      </c>
      <c r="H26" s="13">
        <v>0.69299999999999995</v>
      </c>
      <c r="I26" s="10">
        <v>0.11600000000000001</v>
      </c>
      <c r="J26" s="9">
        <v>0.39300000000000002</v>
      </c>
      <c r="K26" s="10">
        <v>0.16500000000000001</v>
      </c>
      <c r="L26" s="11">
        <v>0.28100000000000003</v>
      </c>
      <c r="M26" s="19"/>
      <c r="N26" s="19"/>
      <c r="O26" s="14">
        <v>450</v>
      </c>
    </row>
    <row r="27" spans="1:17" ht="14" x14ac:dyDescent="0.15">
      <c r="B27" s="6" t="s">
        <v>27</v>
      </c>
      <c r="C27" s="10">
        <v>0.11700000000000001</v>
      </c>
      <c r="D27" s="10">
        <v>0.12</v>
      </c>
      <c r="E27" s="10">
        <v>0.16600000000000001</v>
      </c>
      <c r="F27" s="10">
        <v>0.105</v>
      </c>
      <c r="G27" s="10">
        <v>0.16700000000000001</v>
      </c>
      <c r="H27" s="10">
        <v>0.109</v>
      </c>
      <c r="I27" s="10">
        <v>0.10199999999999999</v>
      </c>
      <c r="J27" s="8">
        <v>0.24299999999999999</v>
      </c>
      <c r="K27" s="8">
        <v>0.188</v>
      </c>
      <c r="L27" s="10">
        <v>0.11899999999999999</v>
      </c>
      <c r="M27" s="10">
        <v>0.17199999999999999</v>
      </c>
      <c r="N27" s="10">
        <v>0.11700000000000001</v>
      </c>
      <c r="O27" s="14">
        <v>450</v>
      </c>
    </row>
    <row r="28" spans="1:17" ht="14" x14ac:dyDescent="0.15">
      <c r="B28" s="6" t="s">
        <v>28</v>
      </c>
      <c r="C28" s="10">
        <v>9.6000000000000002E-2</v>
      </c>
      <c r="D28" s="11">
        <v>0.29499999999999998</v>
      </c>
      <c r="E28" s="10">
        <v>0.122</v>
      </c>
      <c r="F28" s="10">
        <v>0.114</v>
      </c>
      <c r="G28" s="9">
        <v>0.39400000000000002</v>
      </c>
      <c r="H28" s="10">
        <v>0.13600000000000001</v>
      </c>
      <c r="I28" s="10">
        <v>9.8000000000000004E-2</v>
      </c>
      <c r="J28" s="10">
        <v>0.16500000000000001</v>
      </c>
      <c r="K28" s="10">
        <v>0.14199999999999999</v>
      </c>
      <c r="L28" s="19"/>
      <c r="M28" s="19"/>
      <c r="N28" s="19"/>
      <c r="O28" s="14">
        <v>450</v>
      </c>
    </row>
    <row r="29" spans="1:17" ht="14" x14ac:dyDescent="0.15">
      <c r="B29" s="6" t="s">
        <v>29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4">
        <v>450</v>
      </c>
    </row>
    <row r="30" spans="1:17" ht="14" x14ac:dyDescent="0.15">
      <c r="B30" s="6" t="s">
        <v>30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4">
        <v>450</v>
      </c>
    </row>
    <row r="31" spans="1:17" ht="14" x14ac:dyDescent="0.15">
      <c r="B31" s="6" t="s">
        <v>31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4">
        <v>450</v>
      </c>
    </row>
    <row r="32" spans="1:17" ht="14" x14ac:dyDescent="0.15">
      <c r="B32" s="6" t="s">
        <v>32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4">
        <v>450</v>
      </c>
    </row>
    <row r="35" spans="2:13" x14ac:dyDescent="0.15">
      <c r="J35" s="20" t="s">
        <v>42</v>
      </c>
    </row>
    <row r="36" spans="2:13" x14ac:dyDescent="0.15">
      <c r="B36" s="20">
        <v>0</v>
      </c>
      <c r="C36" s="20" t="s">
        <v>33</v>
      </c>
      <c r="D36" s="20" t="s">
        <v>34</v>
      </c>
      <c r="E36" s="20" t="s">
        <v>35</v>
      </c>
      <c r="J36" s="20" t="s">
        <v>40</v>
      </c>
      <c r="K36" s="20" t="s">
        <v>36</v>
      </c>
      <c r="L36" s="20" t="s">
        <v>38</v>
      </c>
      <c r="M36" s="20" t="s">
        <v>37</v>
      </c>
    </row>
    <row r="37" spans="2:13" x14ac:dyDescent="0.15">
      <c r="B37" s="18"/>
      <c r="C37" s="7">
        <v>0.44900000000000001</v>
      </c>
      <c r="D37" s="8">
        <v>0.23</v>
      </c>
      <c r="E37" s="8">
        <v>0.19900000000000001</v>
      </c>
      <c r="J37" s="10">
        <v>7.4999999999999997E-2</v>
      </c>
      <c r="K37" s="10">
        <v>0.11700000000000001</v>
      </c>
      <c r="L37" s="10">
        <v>0.12</v>
      </c>
      <c r="M37" s="10">
        <v>0.16600000000000001</v>
      </c>
    </row>
    <row r="38" spans="2:13" x14ac:dyDescent="0.15">
      <c r="B38" s="10">
        <v>0.11600000000000001</v>
      </c>
      <c r="C38" s="15">
        <v>1.2969999999999999</v>
      </c>
      <c r="D38" s="13">
        <v>0.66400000000000003</v>
      </c>
      <c r="E38" s="16">
        <v>0.70299999999999996</v>
      </c>
      <c r="J38" s="10">
        <v>7.3999999999999996E-2</v>
      </c>
      <c r="K38" s="10">
        <v>9.6000000000000002E-2</v>
      </c>
      <c r="L38" s="11">
        <v>0.29499999999999998</v>
      </c>
      <c r="M38" s="10">
        <v>0.122</v>
      </c>
    </row>
    <row r="39" spans="2:13" x14ac:dyDescent="0.15">
      <c r="B39" s="9">
        <v>0.39300000000000002</v>
      </c>
      <c r="C39" s="9">
        <v>0.43099999999999999</v>
      </c>
      <c r="D39" s="10">
        <v>0.13700000000000001</v>
      </c>
      <c r="E39" s="10">
        <v>0.13900000000000001</v>
      </c>
      <c r="J39" s="10">
        <v>6.8000000000000005E-2</v>
      </c>
      <c r="K39" s="10">
        <v>0.105</v>
      </c>
      <c r="L39" s="10">
        <v>0.16700000000000001</v>
      </c>
      <c r="M39" s="10">
        <v>0.109</v>
      </c>
    </row>
    <row r="40" spans="2:13" x14ac:dyDescent="0.15">
      <c r="B40" s="10">
        <v>0.16500000000000001</v>
      </c>
      <c r="C40" s="9">
        <v>0.42199999999999999</v>
      </c>
      <c r="D40" s="11">
        <v>0.318</v>
      </c>
      <c r="E40" s="11">
        <v>0.33800000000000002</v>
      </c>
      <c r="J40" s="10">
        <v>0.108</v>
      </c>
      <c r="K40" s="10">
        <v>0.114</v>
      </c>
      <c r="L40" s="9">
        <v>0.39400000000000002</v>
      </c>
      <c r="M40" s="10">
        <v>0.13600000000000001</v>
      </c>
    </row>
    <row r="41" spans="2:13" x14ac:dyDescent="0.15">
      <c r="B41" s="11">
        <v>0.28100000000000003</v>
      </c>
      <c r="C41" s="12">
        <v>0.90600000000000003</v>
      </c>
      <c r="D41" s="13">
        <v>0.63500000000000001</v>
      </c>
      <c r="E41" s="11">
        <v>0.34100000000000003</v>
      </c>
      <c r="K41" s="10">
        <v>0.10199999999999999</v>
      </c>
      <c r="L41" s="8">
        <v>0.24299999999999999</v>
      </c>
      <c r="M41" s="8">
        <v>0.188</v>
      </c>
    </row>
    <row r="42" spans="2:13" x14ac:dyDescent="0.15">
      <c r="C42" s="17">
        <v>0.60799999999999998</v>
      </c>
      <c r="E42" s="13">
        <v>0.69299999999999995</v>
      </c>
      <c r="K42" s="10">
        <v>9.8000000000000004E-2</v>
      </c>
      <c r="L42" s="10">
        <v>0.16500000000000001</v>
      </c>
      <c r="M42" s="10">
        <v>0.14199999999999999</v>
      </c>
    </row>
    <row r="43" spans="2:13" x14ac:dyDescent="0.15">
      <c r="K43" s="10">
        <v>0.11899999999999999</v>
      </c>
      <c r="L43" s="10">
        <v>0.17199999999999999</v>
      </c>
      <c r="M43" s="10">
        <v>0.11700000000000001</v>
      </c>
    </row>
    <row r="52" spans="2:13" x14ac:dyDescent="0.15">
      <c r="B52" s="20">
        <v>0</v>
      </c>
      <c r="C52" s="20" t="s">
        <v>33</v>
      </c>
      <c r="D52" s="20" t="s">
        <v>34</v>
      </c>
      <c r="E52" s="20" t="s">
        <v>35</v>
      </c>
      <c r="J52" s="20" t="s">
        <v>40</v>
      </c>
      <c r="K52" s="20" t="s">
        <v>36</v>
      </c>
      <c r="L52" s="20" t="s">
        <v>38</v>
      </c>
      <c r="M52" s="20" t="s">
        <v>37</v>
      </c>
    </row>
    <row r="53" spans="2:13" x14ac:dyDescent="0.15">
      <c r="B53">
        <f>AVERAGE(B37:B42)</f>
        <v>0.23875000000000002</v>
      </c>
      <c r="C53">
        <f>AVERAGE(C37:C42)</f>
        <v>0.68550000000000011</v>
      </c>
      <c r="D53">
        <f t="shared" ref="D53:E53" si="0">AVERAGE(D37:D42)</f>
        <v>0.39680000000000004</v>
      </c>
      <c r="E53">
        <f t="shared" si="0"/>
        <v>0.40216666666666662</v>
      </c>
      <c r="J53">
        <f>AVERAGE(J37:J43)</f>
        <v>8.1250000000000003E-2</v>
      </c>
      <c r="K53">
        <f>AVERAGE(K37:K43)</f>
        <v>0.10728571428571429</v>
      </c>
      <c r="L53">
        <f>AVERAGE(L37:L43)</f>
        <v>0.22228571428571425</v>
      </c>
      <c r="M53">
        <f>AVERAGE(M37:M43)</f>
        <v>0.14000000000000001</v>
      </c>
    </row>
    <row r="54" spans="2:13" x14ac:dyDescent="0.15">
      <c r="B54">
        <f>STDEV(B37:B42)</f>
        <v>0.12394185464698088</v>
      </c>
      <c r="C54">
        <f t="shared" ref="C54:E54" si="1">STDEV(C37:C42)</f>
        <v>0.3517651204994604</v>
      </c>
      <c r="D54">
        <f t="shared" si="1"/>
        <v>0.23961573404098485</v>
      </c>
      <c r="E54">
        <f t="shared" si="1"/>
        <v>0.24227126669637639</v>
      </c>
      <c r="J54">
        <f>STDEV(J37:J43)</f>
        <v>1.8099263336758525E-2</v>
      </c>
      <c r="K54">
        <f>STDEV(K37:K43)</f>
        <v>9.3401335771013064E-3</v>
      </c>
      <c r="L54">
        <f>STDEV(L37:L43)</f>
        <v>9.5333999331673094E-2</v>
      </c>
      <c r="M54">
        <f>STDEV(M37:M43)</f>
        <v>2.8325489110222455E-2</v>
      </c>
    </row>
    <row r="55" spans="2:13" x14ac:dyDescent="0.15">
      <c r="B55">
        <f>COUNT(B37:B42)</f>
        <v>4</v>
      </c>
      <c r="C55">
        <f t="shared" ref="C55:E55" si="2">COUNT(C37:C42)</f>
        <v>6</v>
      </c>
      <c r="D55">
        <f t="shared" si="2"/>
        <v>5</v>
      </c>
      <c r="E55">
        <f t="shared" si="2"/>
        <v>6</v>
      </c>
      <c r="J55">
        <f>COUNT(J37:J43)</f>
        <v>4</v>
      </c>
      <c r="K55">
        <f>COUNT(K37:K43)</f>
        <v>7</v>
      </c>
      <c r="L55">
        <f>COUNT(L37:L43)</f>
        <v>7</v>
      </c>
      <c r="M55">
        <f>COUNT(M37:M43)</f>
        <v>7</v>
      </c>
    </row>
    <row r="56" spans="2:13" x14ac:dyDescent="0.15">
      <c r="B56">
        <f>B54/SQRT(B55)</f>
        <v>6.1970927323490438E-2</v>
      </c>
      <c r="C56">
        <f t="shared" ref="C56:E56" si="3">C54/SQRT(C55)</f>
        <v>0.1436075090887195</v>
      </c>
      <c r="D56">
        <f t="shared" si="3"/>
        <v>0.1071594139588305</v>
      </c>
      <c r="E56">
        <f t="shared" si="3"/>
        <v>9.8906830457310302E-2</v>
      </c>
      <c r="J56">
        <f>J54/SQRT(J55)</f>
        <v>9.0496316683792623E-3</v>
      </c>
      <c r="K56">
        <f>K54/SQRT(K55)</f>
        <v>3.5302386653048834E-3</v>
      </c>
      <c r="L56">
        <f>L54/SQRT(L55)</f>
        <v>3.6032864817257843E-2</v>
      </c>
      <c r="M56">
        <f>M54/SQRT(M55)</f>
        <v>1.0706028564273834E-2</v>
      </c>
    </row>
    <row r="59" spans="2:13" x14ac:dyDescent="0.15">
      <c r="C59">
        <f>TTEST(B37:B42,C37:C42,1,3)</f>
        <v>1.2924750127847192E-2</v>
      </c>
      <c r="D59">
        <f>TTEST(B37:B42,D37:D42,1,1)</f>
        <v>0.16474331236081252</v>
      </c>
      <c r="E59">
        <f>TTEST(C37:C42,E37:E42,1,1)</f>
        <v>2.3718219605326496E-2</v>
      </c>
      <c r="K59">
        <f>TTEST(J37:J43,K37:K43,1,3)</f>
        <v>2.8073011118961835E-2</v>
      </c>
      <c r="L59">
        <f>TTEST(K37:K43,L37:L43,1,3)</f>
        <v>9.3374384552627043E-3</v>
      </c>
      <c r="M59">
        <f>TTEST(L37:L43,M37:M43,1,3)</f>
        <v>3.2246175906779577E-2</v>
      </c>
    </row>
    <row r="61" spans="2:13" x14ac:dyDescent="0.15">
      <c r="M61">
        <f>TTEST(L37:L43,M37:M43,1,1)</f>
        <v>3.7222311076139179E-2</v>
      </c>
    </row>
    <row r="63" spans="2:13" x14ac:dyDescent="0.15">
      <c r="M63">
        <f>M53/L53</f>
        <v>0.62982005141388187</v>
      </c>
    </row>
    <row r="81" spans="2:13" x14ac:dyDescent="0.15">
      <c r="B81" s="20" t="s">
        <v>40</v>
      </c>
      <c r="C81" s="20" t="s">
        <v>41</v>
      </c>
      <c r="D81" s="20" t="s">
        <v>36</v>
      </c>
      <c r="E81" s="20" t="s">
        <v>35</v>
      </c>
      <c r="J81" s="20" t="s">
        <v>40</v>
      </c>
      <c r="K81" s="20" t="s">
        <v>38</v>
      </c>
      <c r="L81" s="20" t="s">
        <v>36</v>
      </c>
      <c r="M81" s="20" t="s">
        <v>37</v>
      </c>
    </row>
    <row r="82" spans="2:13" x14ac:dyDescent="0.15">
      <c r="B82">
        <f>B53*10*700</f>
        <v>1671.2500000000002</v>
      </c>
      <c r="C82">
        <f t="shared" ref="C82:E82" si="4">C53*10*700</f>
        <v>4798.5000000000009</v>
      </c>
      <c r="D82">
        <f t="shared" si="4"/>
        <v>2777.6000000000004</v>
      </c>
      <c r="E82">
        <f t="shared" si="4"/>
        <v>2815.1666666666665</v>
      </c>
      <c r="J82">
        <f>J53*10*700</f>
        <v>568.75</v>
      </c>
      <c r="K82">
        <f>L53*10*700</f>
        <v>1555.9999999999998</v>
      </c>
      <c r="L82">
        <f>K53*10*700</f>
        <v>751.00000000000011</v>
      </c>
      <c r="M82">
        <f>M53*10*700</f>
        <v>980.00000000000011</v>
      </c>
    </row>
    <row r="83" spans="2:13" x14ac:dyDescent="0.15">
      <c r="B83">
        <f t="shared" ref="B83:E83" si="5">B54*10*700</f>
        <v>867.59298252886606</v>
      </c>
      <c r="C83">
        <f t="shared" si="5"/>
        <v>2462.3558434962229</v>
      </c>
      <c r="D83">
        <f t="shared" si="5"/>
        <v>1677.3101382868938</v>
      </c>
      <c r="E83">
        <f t="shared" si="5"/>
        <v>1695.8988668746347</v>
      </c>
      <c r="J83">
        <f t="shared" ref="J83:J85" si="6">J54*10*700</f>
        <v>126.69484335730968</v>
      </c>
      <c r="K83">
        <f t="shared" ref="K83:K85" si="7">L54*10*700</f>
        <v>667.33799532171167</v>
      </c>
      <c r="L83">
        <f t="shared" ref="L83:L85" si="8">K54*10*700</f>
        <v>65.380935039709144</v>
      </c>
      <c r="M83">
        <f t="shared" ref="M83:M85" si="9">M54*10*700</f>
        <v>198.27842377155719</v>
      </c>
    </row>
    <row r="84" spans="2:13" x14ac:dyDescent="0.15">
      <c r="B84">
        <f t="shared" ref="B84:E84" si="10">B55*10*700</f>
        <v>28000</v>
      </c>
      <c r="C84">
        <f t="shared" si="10"/>
        <v>42000</v>
      </c>
      <c r="D84">
        <f t="shared" si="10"/>
        <v>35000</v>
      </c>
      <c r="E84">
        <f t="shared" si="10"/>
        <v>42000</v>
      </c>
      <c r="J84">
        <f t="shared" si="6"/>
        <v>28000</v>
      </c>
      <c r="K84">
        <f t="shared" si="7"/>
        <v>49000</v>
      </c>
      <c r="L84">
        <f t="shared" si="8"/>
        <v>49000</v>
      </c>
      <c r="M84">
        <f t="shared" si="9"/>
        <v>49000</v>
      </c>
    </row>
    <row r="85" spans="2:13" x14ac:dyDescent="0.15">
      <c r="B85">
        <f t="shared" ref="B85:E85" si="11">B56*10*700</f>
        <v>433.79649126443303</v>
      </c>
      <c r="C85">
        <f t="shared" si="11"/>
        <v>1005.2525636210364</v>
      </c>
      <c r="D85">
        <f t="shared" si="11"/>
        <v>750.11589771181355</v>
      </c>
      <c r="E85">
        <f t="shared" si="11"/>
        <v>692.34781320117213</v>
      </c>
      <c r="J85">
        <f t="shared" si="6"/>
        <v>63.34742167865484</v>
      </c>
      <c r="K85">
        <f t="shared" si="7"/>
        <v>252.2300537208049</v>
      </c>
      <c r="L85">
        <f t="shared" si="8"/>
        <v>24.711670657134185</v>
      </c>
      <c r="M85">
        <f t="shared" si="9"/>
        <v>74.942199949916841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WIMRResearch</dc:creator>
  <cp:lastModifiedBy>ZHEN HUANG</cp:lastModifiedBy>
  <dcterms:created xsi:type="dcterms:W3CDTF">2011-01-18T20:51:17Z</dcterms:created>
  <dcterms:modified xsi:type="dcterms:W3CDTF">2024-11-21T19:44:26Z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15.0</vt:lpwstr>
  </property>
</Properties>
</file>